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8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25" i="1" l="1"/>
  <c r="I31" i="1" l="1"/>
  <c r="I28" i="1"/>
  <c r="I26" i="1" l="1"/>
  <c r="I6" i="1" l="1"/>
  <c r="I17" i="1" l="1"/>
  <c r="I13" i="1"/>
  <c r="I12" i="1" l="1"/>
  <c r="I11" i="1" s="1"/>
  <c r="C17" i="1"/>
  <c r="C13" i="1"/>
  <c r="C6" i="1"/>
  <c r="I24" i="1" l="1"/>
  <c r="C12" i="1"/>
  <c r="C11" i="1" s="1"/>
  <c r="C24" i="1" s="1"/>
</calcChain>
</file>

<file path=xl/sharedStrings.xml><?xml version="1.0" encoding="utf-8"?>
<sst xmlns="http://schemas.openxmlformats.org/spreadsheetml/2006/main" count="53" uniqueCount="50">
  <si>
    <t>НА АСОЦИАЦИЯ ПО ВИК НА ОБОСОБЕНАТА ТЕРИТОРИЯ,</t>
  </si>
  <si>
    <t>№ ПО РЕД</t>
  </si>
  <si>
    <t>ВИД РАЗХОД</t>
  </si>
  <si>
    <t>I. </t>
  </si>
  <si>
    <t>ПРИХОДИ - ВСИЧКО</t>
  </si>
  <si>
    <t>1.</t>
  </si>
  <si>
    <t>Финансиране на текущата дейност от държавата - средства осигурени от бюджета на МРРБ, съгл. чл. 198в, ал. 13 от ЗВ</t>
  </si>
  <si>
    <t xml:space="preserve"> 2.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</si>
  <si>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</t>
  </si>
  <si>
    <t>3.</t>
  </si>
  <si>
    <t>Дарения от физически или юридически лица, както и от международни финансови институции, фондове и програми</t>
  </si>
  <si>
    <t>4.</t>
  </si>
  <si>
    <t>Други приходи, вкл. и предвидени в нормативни актове</t>
  </si>
  <si>
    <t>II. </t>
  </si>
  <si>
    <t>РАЗХОДИ - ВСИЧКО</t>
  </si>
  <si>
    <t>Column1</t>
  </si>
  <si>
    <t xml:space="preserve"> 1.</t>
  </si>
  <si>
    <t xml:space="preserve"> Текущи разходи</t>
  </si>
  <si>
    <t>1.1.</t>
  </si>
  <si>
    <t xml:space="preserve">Персонал, други възнаграждения и плащания на персонал, задължителни осигурителни вноски от работодателя 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</si>
  <si>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</si>
  <si>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за персонала (гр.договори и др.)</t>
  </si>
  <si>
    <t xml:space="preserve">   - задължителни осигурителни вноски от работодатели</t>
  </si>
  <si>
    <t>,</t>
  </si>
  <si>
    <t>1.2.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</si>
  <si>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</si>
  <si>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</si>
  <si>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</si>
  <si>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</si>
  <si>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</si>
  <si>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разходи за застраховки на ДМА (офисно обзавеждане и оборудване)</t>
  </si>
  <si>
    <t xml:space="preserve">   - други разходи, некласифицирани другаде</t>
  </si>
  <si>
    <t>III.</t>
  </si>
  <si>
    <t>IV.</t>
  </si>
  <si>
    <t xml:space="preserve">ФИНАНСИРАНЕ </t>
  </si>
  <si>
    <t>Депозити и средства по сметки – нето (+/-)</t>
  </si>
  <si>
    <t>Наличност в началото на периода  (+)</t>
  </si>
  <si>
    <t xml:space="preserve">Наличност в края на периода  (-) банка </t>
  </si>
  <si>
    <t>2.</t>
  </si>
  <si>
    <t>Касови наличности – нето (+/-)</t>
  </si>
  <si>
    <t>2.1.</t>
  </si>
  <si>
    <t>2.2.</t>
  </si>
  <si>
    <t>Остатък в касата в  левове от предходния период (+)</t>
  </si>
  <si>
    <t>Наличност в касата в левове в края на периода (-)</t>
  </si>
  <si>
    <t>ОБСЛУЖВАНА ОТ "ВиК" АД - гр. ЛОВЕЧ</t>
  </si>
  <si>
    <t>ОТЧЕТ ЗА ИЗПЪЛНЕНИЕТО НА БЮДЖЕТ 2019 ГОДИНА</t>
  </si>
  <si>
    <t>ПРИЕТ БЮДЖЕТ ЗА 2019 Г.</t>
  </si>
  <si>
    <t>ГОДИШЕН ОТЧЕТ ЗА 2019 Г.</t>
  </si>
  <si>
    <t>ОБЩО СРЕДСТВА ЗА 2019 ГОДИНА НЕОБХОДИМИ КАТО БЮДЖЕТНО САЛДО (+/-)        (І. - ІІ.)</t>
  </si>
  <si>
    <r>
      <t xml:space="preserve">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 УТВЪРДИЛ: /п/</t>
    </r>
    <r>
      <rPr>
        <i/>
        <sz val="11"/>
        <color theme="1"/>
        <rFont val="Times New Roman"/>
        <family val="1"/>
        <charset val="204"/>
      </rPr>
      <t xml:space="preserve">
                                                                                                                     </t>
    </r>
    <r>
      <rPr>
        <b/>
        <i/>
        <sz val="11"/>
        <color theme="1"/>
        <rFont val="Times New Roman"/>
        <family val="1"/>
        <charset val="204"/>
      </rPr>
      <t>ВАНЯ СЪБЧАВА</t>
    </r>
    <r>
      <rPr>
        <i/>
        <sz val="11"/>
        <color theme="1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Председател на Асоциация по ВиК 
                                                                                                                                        на обособената територия, 
                                                                                                                                                       обслужвана от „ВиК“ АД - гр. Ловеч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</si>
</sst>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лв&quot;"/>
    <numFmt numFmtId="165" formatCode="#,##0.000000000000"/>
  </numFmts>
  <fonts count="3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name val="Hebar"/>
      <charset val="204"/>
    </font>
    <font>
      <i/>
      <sz val="11"/>
      <name val="Times New Roman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 CYR"/>
    </font>
    <font>
      <b/>
      <i/>
      <sz val="14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u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7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16" fontId="3" fillId="0" borderId="0" xfId="0" applyNumberFormat="1" applyFont="1" applyBorder="1" applyAlignment="1">
      <alignment horizontal="left"/>
    </xf>
    <xf numFmtId="9" fontId="2" fillId="0" borderId="0" xfId="0" applyNumberFormat="1" applyFont="1" applyBorder="1"/>
    <xf numFmtId="2" fontId="21" fillId="0" borderId="0" xfId="0" applyNumberFormat="1" applyFont="1" applyBorder="1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/>
    <xf numFmtId="165" fontId="3" fillId="0" borderId="0" xfId="0" applyNumberFormat="1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4" fillId="2" borderId="10" xfId="1" applyFont="1" applyFill="1" applyBorder="1" applyAlignment="1">
      <alignment vertical="center"/>
    </xf>
    <xf numFmtId="0" fontId="14" fillId="2" borderId="10" xfId="1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0" fillId="3" borderId="12" xfId="1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/>
    <xf numFmtId="164" fontId="8" fillId="0" borderId="14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/>
    </xf>
    <xf numFmtId="4" fontId="3" fillId="0" borderId="0" xfId="0" applyNumberFormat="1" applyFont="1" applyBorder="1"/>
    <xf numFmtId="164" fontId="11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164" fontId="3" fillId="0" borderId="0" xfId="0" applyNumberFormat="1" applyFont="1" applyBorder="1"/>
    <xf numFmtId="164" fontId="10" fillId="0" borderId="15" xfId="0" applyNumberFormat="1" applyFont="1" applyBorder="1" applyAlignment="1">
      <alignment horizontal="right"/>
    </xf>
    <xf numFmtId="0" fontId="3" fillId="0" borderId="15" xfId="0" applyFont="1" applyBorder="1"/>
    <xf numFmtId="164" fontId="3" fillId="0" borderId="15" xfId="0" applyNumberFormat="1" applyFont="1" applyBorder="1"/>
    <xf numFmtId="164" fontId="8" fillId="0" borderId="16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" fontId="23" fillId="0" borderId="0" xfId="0" applyNumberFormat="1" applyFont="1" applyBorder="1"/>
    <xf numFmtId="4" fontId="22" fillId="0" borderId="0" xfId="0" applyNumberFormat="1" applyFont="1" applyBorder="1"/>
    <xf numFmtId="4" fontId="24" fillId="0" borderId="0" xfId="0" applyNumberFormat="1" applyFont="1" applyBorder="1"/>
    <xf numFmtId="0" fontId="1" fillId="0" borderId="0" xfId="0" applyFont="1" applyAlignment="1">
      <alignment horizontal="center"/>
    </xf>
    <xf numFmtId="164" fontId="8" fillId="0" borderId="17" xfId="0" applyNumberFormat="1" applyFont="1" applyBorder="1" applyAlignment="1">
      <alignment horizontal="right"/>
    </xf>
    <xf numFmtId="164" fontId="26" fillId="0" borderId="3" xfId="0" applyNumberFormat="1" applyFont="1" applyBorder="1" applyAlignment="1">
      <alignment horizontal="right"/>
    </xf>
    <xf numFmtId="164" fontId="27" fillId="0" borderId="3" xfId="0" applyNumberFormat="1" applyFont="1" applyBorder="1" applyAlignment="1">
      <alignment horizontal="right"/>
    </xf>
    <xf numFmtId="164" fontId="28" fillId="0" borderId="3" xfId="0" applyNumberFormat="1" applyFont="1" applyBorder="1" applyAlignment="1">
      <alignment horizontal="right"/>
    </xf>
    <xf numFmtId="164" fontId="29" fillId="0" borderId="3" xfId="0" applyNumberFormat="1" applyFont="1" applyBorder="1" applyAlignment="1">
      <alignment horizontal="right"/>
    </xf>
    <xf numFmtId="164" fontId="26" fillId="0" borderId="14" xfId="0" applyNumberFormat="1" applyFont="1" applyBorder="1" applyAlignment="1">
      <alignment horizontal="right"/>
    </xf>
    <xf numFmtId="164" fontId="28" fillId="0" borderId="14" xfId="0" applyNumberFormat="1" applyFont="1" applyBorder="1" applyAlignment="1">
      <alignment horizontal="right"/>
    </xf>
    <xf numFmtId="164" fontId="29" fillId="0" borderId="7" xfId="0" applyNumberFormat="1" applyFont="1" applyBorder="1" applyAlignment="1">
      <alignment horizontal="right"/>
    </xf>
    <xf numFmtId="164" fontId="17" fillId="0" borderId="3" xfId="0" applyNumberFormat="1" applyFont="1" applyBorder="1" applyAlignment="1">
      <alignment horizontal="right"/>
    </xf>
    <xf numFmtId="164" fontId="19" fillId="0" borderId="3" xfId="0" applyNumberFormat="1" applyFont="1" applyBorder="1" applyAlignment="1">
      <alignment horizontal="right"/>
    </xf>
    <xf numFmtId="164" fontId="19" fillId="0" borderId="7" xfId="0" applyNumberFormat="1" applyFont="1" applyBorder="1" applyAlignment="1">
      <alignment horizontal="right"/>
    </xf>
    <xf numFmtId="4" fontId="3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Normal_EBK_PROJECT_2001-last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1" displayName="Table1" ref="H11:H13" totalsRowShown="0" headerRowDxfId="2" dataDxfId="1">
  <autoFilter ref="H11:H13"/>
  <tableColumns count="1">
    <tableColumn id="1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B1" sqref="B1:I1"/>
    </sheetView>
  </sheetViews>
  <sheetFormatPr defaultRowHeight="15"/>
  <cols>
    <col min="1" max="1" width="4.85546875" customWidth="1"/>
    <col min="2" max="2" width="113" customWidth="1"/>
    <col min="3" max="3" width="17.5703125" customWidth="1"/>
    <col min="4" max="8" width="0" hidden="1" customWidth="1"/>
    <col min="9" max="9" width="19.140625" customWidth="1"/>
    <col min="12" max="12" width="16.7109375" bestFit="1" customWidth="1"/>
    <col min="13" max="13" width="16.85546875" customWidth="1"/>
  </cols>
  <sheetData>
    <row r="1" spans="1:13" s="1" customFormat="1" ht="73.5" customHeight="1">
      <c r="A1" s="59"/>
      <c r="B1" s="73" t="s">
        <v>49</v>
      </c>
      <c r="C1" s="73"/>
      <c r="D1" s="73"/>
      <c r="E1" s="73"/>
      <c r="F1" s="73"/>
      <c r="G1" s="73"/>
      <c r="H1" s="73"/>
      <c r="I1" s="73"/>
    </row>
    <row r="2" spans="1:13" s="1" customFormat="1">
      <c r="A2" s="72" t="s">
        <v>45</v>
      </c>
      <c r="B2" s="72"/>
      <c r="C2" s="72"/>
      <c r="D2" s="72"/>
      <c r="E2" s="28"/>
    </row>
    <row r="3" spans="1:13" s="1" customFormat="1">
      <c r="A3" s="72" t="s">
        <v>0</v>
      </c>
      <c r="B3" s="72"/>
      <c r="C3" s="72"/>
      <c r="D3" s="72"/>
      <c r="E3" s="28"/>
    </row>
    <row r="4" spans="1:13" s="1" customFormat="1" ht="15.75" thickBot="1">
      <c r="A4" s="72" t="s">
        <v>44</v>
      </c>
      <c r="B4" s="72"/>
      <c r="C4" s="72"/>
      <c r="D4" s="72"/>
      <c r="E4" s="28"/>
    </row>
    <row r="5" spans="1:13" s="3" customFormat="1" ht="26.25" thickBot="1">
      <c r="A5" s="2" t="s">
        <v>1</v>
      </c>
      <c r="B5" s="29" t="s">
        <v>2</v>
      </c>
      <c r="C5" s="54" t="s">
        <v>46</v>
      </c>
      <c r="D5" s="40"/>
      <c r="E5" s="41"/>
      <c r="F5" s="41"/>
      <c r="G5" s="41"/>
      <c r="H5" s="41"/>
      <c r="I5" s="54" t="s">
        <v>47</v>
      </c>
    </row>
    <row r="6" spans="1:13" s="1" customFormat="1" ht="18.75">
      <c r="A6" s="4" t="s">
        <v>3</v>
      </c>
      <c r="B6" s="30" t="s">
        <v>4</v>
      </c>
      <c r="C6" s="53">
        <f>C7+C8+C9+C10</f>
        <v>42857.14</v>
      </c>
      <c r="D6" s="5"/>
      <c r="E6" s="27"/>
      <c r="F6" s="27"/>
      <c r="G6" s="27"/>
      <c r="H6" s="27"/>
      <c r="I6" s="60">
        <f>I7+I8+I9</f>
        <v>42857.14</v>
      </c>
    </row>
    <row r="7" spans="1:13" s="1" customFormat="1" ht="18" customHeight="1">
      <c r="A7" s="6" t="s">
        <v>5</v>
      </c>
      <c r="B7" s="31" t="s">
        <v>6</v>
      </c>
      <c r="C7" s="43">
        <v>15000</v>
      </c>
      <c r="D7" s="8"/>
      <c r="E7" s="27"/>
      <c r="F7" s="27"/>
      <c r="G7" s="27"/>
      <c r="H7" s="27"/>
      <c r="I7" s="7">
        <v>15000</v>
      </c>
    </row>
    <row r="8" spans="1:13" s="1" customFormat="1" ht="30">
      <c r="A8" s="6" t="s">
        <v>7</v>
      </c>
      <c r="B8" s="31" t="s">
        <v>8</v>
      </c>
      <c r="C8" s="44">
        <v>27857.14</v>
      </c>
      <c r="D8" s="9"/>
      <c r="E8" s="27"/>
      <c r="F8" s="27"/>
      <c r="G8" s="27"/>
      <c r="H8" s="27"/>
      <c r="I8" s="44">
        <v>27857.14</v>
      </c>
    </row>
    <row r="9" spans="1:13" s="1" customFormat="1" ht="17.25" customHeight="1">
      <c r="A9" s="10" t="s">
        <v>9</v>
      </c>
      <c r="B9" s="31" t="s">
        <v>10</v>
      </c>
      <c r="C9" s="43">
        <v>0</v>
      </c>
      <c r="D9" s="8"/>
      <c r="E9" s="27"/>
      <c r="F9" s="27"/>
      <c r="G9" s="27"/>
      <c r="H9" s="27"/>
      <c r="I9" s="7">
        <v>0</v>
      </c>
    </row>
    <row r="10" spans="1:13" s="1" customFormat="1" ht="15.75">
      <c r="A10" s="10" t="s">
        <v>11</v>
      </c>
      <c r="B10" s="31" t="s">
        <v>12</v>
      </c>
      <c r="C10" s="43">
        <v>0</v>
      </c>
      <c r="D10" s="8"/>
      <c r="E10" s="27"/>
      <c r="F10" s="27"/>
      <c r="G10" s="27"/>
      <c r="H10" s="27"/>
      <c r="I10" s="7">
        <v>0</v>
      </c>
    </row>
    <row r="11" spans="1:13" s="1" customFormat="1" ht="18.75">
      <c r="A11" s="4" t="s">
        <v>13</v>
      </c>
      <c r="B11" s="30" t="s">
        <v>14</v>
      </c>
      <c r="C11" s="42">
        <f>C12</f>
        <v>45273</v>
      </c>
      <c r="D11" s="5"/>
      <c r="E11" s="27"/>
      <c r="F11" s="27"/>
      <c r="G11" s="27"/>
      <c r="H11" s="27" t="s">
        <v>15</v>
      </c>
      <c r="I11" s="61">
        <f>I12</f>
        <v>39186.21</v>
      </c>
    </row>
    <row r="12" spans="1:13" s="1" customFormat="1" ht="15.75">
      <c r="A12" s="11" t="s">
        <v>16</v>
      </c>
      <c r="B12" s="31" t="s">
        <v>17</v>
      </c>
      <c r="C12" s="45">
        <f>C13+C17</f>
        <v>45273</v>
      </c>
      <c r="D12" s="12"/>
      <c r="E12" s="27"/>
      <c r="F12" s="46"/>
      <c r="G12" s="27"/>
      <c r="H12" s="27"/>
      <c r="I12" s="62">
        <f>I13+I17</f>
        <v>39186.21</v>
      </c>
    </row>
    <row r="13" spans="1:13" s="1" customFormat="1" ht="17.25" customHeight="1">
      <c r="A13" s="11" t="s">
        <v>18</v>
      </c>
      <c r="B13" s="32" t="s">
        <v>19</v>
      </c>
      <c r="C13" s="47">
        <f>C14+C15+C16</f>
        <v>36325</v>
      </c>
      <c r="D13" s="13"/>
      <c r="E13" s="27"/>
      <c r="F13" s="27"/>
      <c r="G13" s="27"/>
      <c r="H13" s="27"/>
      <c r="I13" s="63">
        <f>I14+I15+I16</f>
        <v>32232.85</v>
      </c>
    </row>
    <row r="14" spans="1:13" s="1" customFormat="1" ht="15.75">
      <c r="A14" s="14"/>
      <c r="B14" s="32" t="s">
        <v>20</v>
      </c>
      <c r="C14" s="48">
        <v>30125</v>
      </c>
      <c r="D14" s="8"/>
      <c r="E14" s="27"/>
      <c r="F14" s="27"/>
      <c r="G14" s="27"/>
      <c r="H14" s="46"/>
      <c r="I14" s="64">
        <v>24012.43</v>
      </c>
    </row>
    <row r="15" spans="1:13" s="1" customFormat="1" ht="15.75">
      <c r="A15" s="15"/>
      <c r="B15" s="32" t="s">
        <v>21</v>
      </c>
      <c r="C15" s="48">
        <v>1700</v>
      </c>
      <c r="D15" s="8"/>
      <c r="E15" s="27"/>
      <c r="F15" s="27"/>
      <c r="G15" s="27"/>
      <c r="H15" s="27"/>
      <c r="I15" s="64">
        <v>3200</v>
      </c>
    </row>
    <row r="16" spans="1:13" s="1" customFormat="1" ht="15.75">
      <c r="A16" s="15"/>
      <c r="B16" s="33" t="s">
        <v>22</v>
      </c>
      <c r="C16" s="48">
        <v>4500</v>
      </c>
      <c r="D16" s="8" t="s">
        <v>23</v>
      </c>
      <c r="E16" s="27"/>
      <c r="F16" s="27"/>
      <c r="G16" s="27"/>
      <c r="H16" s="27"/>
      <c r="I16" s="64">
        <v>5020.42</v>
      </c>
      <c r="M16" s="55"/>
    </row>
    <row r="17" spans="1:13" s="1" customFormat="1" ht="15.75">
      <c r="A17" s="11" t="s">
        <v>24</v>
      </c>
      <c r="B17" s="33" t="s">
        <v>25</v>
      </c>
      <c r="C17" s="47">
        <f>C18+C19+C20+C21+C22+C23</f>
        <v>8948</v>
      </c>
      <c r="D17" s="13"/>
      <c r="E17" s="27"/>
      <c r="F17" s="27"/>
      <c r="G17" s="27"/>
      <c r="H17" s="27"/>
      <c r="I17" s="63">
        <f>I18+I19+I20+I21+I22+I23</f>
        <v>6953.3600000000006</v>
      </c>
      <c r="M17" s="56"/>
    </row>
    <row r="18" spans="1:13" s="1" customFormat="1" ht="17.25" customHeight="1">
      <c r="A18" s="14"/>
      <c r="B18" s="34" t="s">
        <v>26</v>
      </c>
      <c r="C18" s="48">
        <v>840</v>
      </c>
      <c r="D18" s="8"/>
      <c r="E18" s="27"/>
      <c r="F18" s="27"/>
      <c r="G18" s="27"/>
      <c r="H18" s="27"/>
      <c r="I18" s="64">
        <v>567.28</v>
      </c>
      <c r="M18" s="57"/>
    </row>
    <row r="19" spans="1:13" s="1" customFormat="1" ht="17.25" customHeight="1">
      <c r="A19" s="14"/>
      <c r="B19" s="34" t="s">
        <v>27</v>
      </c>
      <c r="C19" s="48">
        <v>3204</v>
      </c>
      <c r="D19" s="8"/>
      <c r="E19" s="27"/>
      <c r="F19" s="27"/>
      <c r="G19" s="27"/>
      <c r="H19" s="27"/>
      <c r="I19" s="64">
        <v>2651.28</v>
      </c>
      <c r="L19" s="26"/>
      <c r="M19" s="58"/>
    </row>
    <row r="20" spans="1:13" s="1" customFormat="1" ht="17.25" customHeight="1">
      <c r="A20" s="14"/>
      <c r="B20" s="35" t="s">
        <v>28</v>
      </c>
      <c r="C20" s="48">
        <v>3204</v>
      </c>
      <c r="D20" s="8"/>
      <c r="E20" s="27"/>
      <c r="F20" s="27"/>
      <c r="G20" s="27"/>
      <c r="H20" s="27"/>
      <c r="I20" s="64">
        <v>3450.22</v>
      </c>
      <c r="M20" s="58"/>
    </row>
    <row r="21" spans="1:13" s="1" customFormat="1" ht="15.75">
      <c r="A21" s="14"/>
      <c r="B21" s="34" t="s">
        <v>29</v>
      </c>
      <c r="C21" s="48">
        <v>1500</v>
      </c>
      <c r="D21" s="8"/>
      <c r="E21" s="27"/>
      <c r="F21" s="27"/>
      <c r="G21" s="27"/>
      <c r="H21" s="27"/>
      <c r="I21" s="64">
        <v>284.58</v>
      </c>
      <c r="M21" s="58"/>
    </row>
    <row r="22" spans="1:13" s="1" customFormat="1" ht="15.75">
      <c r="A22" s="14"/>
      <c r="B22" s="35" t="s">
        <v>30</v>
      </c>
      <c r="C22" s="48">
        <v>200</v>
      </c>
      <c r="D22" s="8"/>
      <c r="E22" s="27"/>
      <c r="F22" s="27"/>
      <c r="G22" s="27"/>
      <c r="H22" s="27"/>
      <c r="I22" s="64">
        <v>0</v>
      </c>
      <c r="M22" s="58"/>
    </row>
    <row r="23" spans="1:13" s="1" customFormat="1" ht="15.75">
      <c r="A23" s="14"/>
      <c r="B23" s="34" t="s">
        <v>31</v>
      </c>
      <c r="C23" s="48">
        <v>0</v>
      </c>
      <c r="D23" s="8"/>
      <c r="E23" s="27"/>
      <c r="F23" s="27"/>
      <c r="G23" s="27"/>
      <c r="H23" s="27"/>
      <c r="I23" s="64">
        <v>0</v>
      </c>
      <c r="L23" s="71"/>
      <c r="M23" s="58"/>
    </row>
    <row r="24" spans="1:13" s="1" customFormat="1" ht="18.75">
      <c r="A24" s="16" t="s">
        <v>32</v>
      </c>
      <c r="B24" s="36" t="s">
        <v>48</v>
      </c>
      <c r="C24" s="42">
        <f>C6-C11</f>
        <v>-2415.8600000000006</v>
      </c>
      <c r="D24" s="5"/>
      <c r="E24" s="27"/>
      <c r="F24" s="27"/>
      <c r="G24" s="27"/>
      <c r="H24" s="27"/>
      <c r="I24" s="61">
        <f>I6-I11</f>
        <v>3670.9300000000003</v>
      </c>
      <c r="M24" s="58"/>
    </row>
    <row r="25" spans="1:13" s="1" customFormat="1" ht="18.75">
      <c r="A25" s="17" t="s">
        <v>33</v>
      </c>
      <c r="B25" s="30" t="s">
        <v>34</v>
      </c>
      <c r="C25" s="42">
        <v>2415.86</v>
      </c>
      <c r="D25" s="12"/>
      <c r="E25" s="27"/>
      <c r="F25" s="27"/>
      <c r="G25" s="27"/>
      <c r="H25" s="27"/>
      <c r="I25" s="65">
        <f>-3670.93</f>
        <v>-3670.93</v>
      </c>
      <c r="L25" s="71"/>
      <c r="M25" s="58"/>
    </row>
    <row r="26" spans="1:13" s="1" customFormat="1" ht="15.75">
      <c r="A26" s="11" t="s">
        <v>5</v>
      </c>
      <c r="B26" s="31" t="s">
        <v>35</v>
      </c>
      <c r="C26" s="63">
        <v>2307.6999999999998</v>
      </c>
      <c r="D26" s="13"/>
      <c r="E26" s="27"/>
      <c r="F26" s="27"/>
      <c r="G26" s="27"/>
      <c r="H26" s="27"/>
      <c r="I26" s="66">
        <f>I27+I28</f>
        <v>-3649.4200000000019</v>
      </c>
      <c r="L26" s="71"/>
      <c r="M26" s="58"/>
    </row>
    <row r="27" spans="1:13" s="1" customFormat="1" ht="15.75">
      <c r="A27" s="11" t="s">
        <v>18</v>
      </c>
      <c r="B27" s="32" t="s">
        <v>36</v>
      </c>
      <c r="C27" s="64">
        <v>22455.17</v>
      </c>
      <c r="D27" s="8"/>
      <c r="E27" s="27"/>
      <c r="F27" s="27"/>
      <c r="G27" s="27"/>
      <c r="H27" s="27"/>
      <c r="I27" s="64">
        <v>22455.17</v>
      </c>
      <c r="M27" s="58"/>
    </row>
    <row r="28" spans="1:13" s="1" customFormat="1" ht="15.75">
      <c r="A28" s="11" t="s">
        <v>24</v>
      </c>
      <c r="B28" s="32" t="s">
        <v>37</v>
      </c>
      <c r="C28" s="64">
        <v>-20147.47</v>
      </c>
      <c r="D28" s="8"/>
      <c r="E28" s="27"/>
      <c r="F28" s="49"/>
      <c r="G28" s="27"/>
      <c r="H28" s="27"/>
      <c r="I28" s="64">
        <f>-26104.59</f>
        <v>-26104.59</v>
      </c>
      <c r="M28" s="58"/>
    </row>
    <row r="29" spans="1:13" s="1" customFormat="1" ht="15.75">
      <c r="A29" s="18" t="s">
        <v>38</v>
      </c>
      <c r="B29" s="37" t="s">
        <v>39</v>
      </c>
      <c r="C29" s="68">
        <v>108.16</v>
      </c>
      <c r="D29" s="8"/>
      <c r="E29" s="27"/>
      <c r="F29" s="49"/>
      <c r="G29" s="27"/>
      <c r="H29" s="27"/>
      <c r="I29" s="63">
        <v>-21.51</v>
      </c>
      <c r="M29" s="58"/>
    </row>
    <row r="30" spans="1:13" s="1" customFormat="1" ht="15.75">
      <c r="A30" s="18" t="s">
        <v>40</v>
      </c>
      <c r="B30" s="38" t="s">
        <v>42</v>
      </c>
      <c r="C30" s="69">
        <v>108.16</v>
      </c>
      <c r="D30" s="8"/>
      <c r="E30" s="27"/>
      <c r="F30" s="49"/>
      <c r="G30" s="27"/>
      <c r="H30" s="27"/>
      <c r="I30" s="64">
        <v>108.16</v>
      </c>
      <c r="M30" s="27"/>
    </row>
    <row r="31" spans="1:13" s="1" customFormat="1" ht="16.5" thickBot="1">
      <c r="A31" s="19" t="s">
        <v>41</v>
      </c>
      <c r="B31" s="39" t="s">
        <v>43</v>
      </c>
      <c r="C31" s="70">
        <v>0</v>
      </c>
      <c r="D31" s="50"/>
      <c r="E31" s="51"/>
      <c r="F31" s="52"/>
      <c r="G31" s="51"/>
      <c r="H31" s="51"/>
      <c r="I31" s="67">
        <f>-129.67</f>
        <v>-129.66999999999999</v>
      </c>
    </row>
    <row r="32" spans="1:13" s="1" customFormat="1" ht="17.25" hidden="1" customHeight="1">
      <c r="A32" s="20"/>
      <c r="B32" s="21"/>
      <c r="C32" s="21"/>
      <c r="D32" s="22"/>
      <c r="I32" s="27"/>
    </row>
    <row r="33" spans="2:9" s="1" customFormat="1" ht="0.75" customHeight="1">
      <c r="B33" s="23"/>
      <c r="C33" s="23"/>
      <c r="D33"/>
      <c r="I33" s="27"/>
    </row>
    <row r="34" spans="2:9" s="1" customFormat="1" ht="15" customHeight="1">
      <c r="B34" s="23"/>
      <c r="C34" s="23"/>
      <c r="D34"/>
      <c r="I34" s="27"/>
    </row>
    <row r="35" spans="2:9" s="1" customFormat="1">
      <c r="B35" s="23"/>
      <c r="C35" s="23"/>
      <c r="D35"/>
      <c r="I35" s="27"/>
    </row>
    <row r="36" spans="2:9" s="1" customFormat="1">
      <c r="B36" s="24"/>
      <c r="C36" s="24"/>
      <c r="D36" s="25"/>
      <c r="I36" s="27"/>
    </row>
  </sheetData>
  <mergeCells count="4">
    <mergeCell ref="A2:D2"/>
    <mergeCell ref="A3:D3"/>
    <mergeCell ref="A4:D4"/>
    <mergeCell ref="B1:I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2020-01-17T15:05:51Z</dcterms:modified>
</cp:coreProperties>
</file>